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<sst xmlns="http://schemas.openxmlformats.org/spreadsheetml/2006/main" count="374" uniqueCount="168">
  <si>
    <t>Format of Holding of Specified securities</t>
  </si>
  <si>
    <t>1.</t>
  </si>
  <si>
    <t>Name of Listed Entity:CONSOLIDATED CONSTRUCTION CONSORTIUM LTD</t>
  </si>
  <si>
    <t>2.</t>
  </si>
  <si>
    <t xml:space="preserve">Scrip Code/Name of Scrip/Class of Security:532902,CCCL,EQUITY SHARES  </t>
  </si>
  <si>
    <t>3.</t>
  </si>
  <si>
    <t>Share Holding Pattern Filed under: Reg. 31(1)(a)/Reg.31(1)(b)/Reg.31(1)(c)</t>
  </si>
  <si>
    <t>a. if under 31(1)(b) then indicate the report for quarter ending 30/03/2019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</si>
  <si>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</si>
  <si>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</si>
  <si>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</si>
  <si>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</si>
  <si>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</si>
  <si>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</si>
  <si>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</si>
  <si>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</si>
  <si>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</si>
  <si>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</si>
  <si>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</si>
  <si>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</si>
  <si>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</si>
  <si>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</si>
  <si>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</si>
  <si>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</si>
  <si>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</si>
  <si>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</si>
  <si>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</si>
  <si>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</si>
  <si>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</si>
  <si>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</si>
  <si>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</si>
  <si>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</si>
  <si>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</si>
  <si>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</si>
  <si>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</si>
  <si>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</si>
  <si>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</si>
  <si>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</si>
  <si>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</si>
  <si>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</si>
  <si>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</si>
  <si>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</si>
  <si>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</si>
  <si>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</si>
  <si>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</si>
  <si>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</si>
  <si>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</si>
  <si>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</si>
  <si>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</si>
  <si>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</si>
  <si>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</si>
  <si>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</si>
  <si>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</si>
  <si>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</si>
  <si>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</si>
  <si>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</si>
  <si>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</si>
  <si>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</si>
  <si>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</si>
  <si>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</si>
  <si>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</si>
  <si>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</si>
  <si>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</si>
  <si>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</si>
  <si>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</si>
  <si>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</si>
  <si>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</si>
  <si>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</si>
  <si>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</si>
  <si>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</si>
  <si>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</si>
  <si>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</si>
  <si>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</si>
  <si>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</si>
  <si>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</si>
  <si>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</si>
  <si>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</si>
  <si>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</si>
  <si>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</si>
  <si>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</si>
  <si>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</si>
  <si>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</si>
  <si>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</si>
  <si>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</si>
  <si>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</si>
  <si>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</si>
  <si>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</si>
  <si>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</si>
  <si>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</si>
  <si>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SIVARAMAKRISHNAN S .                                                                                                                                  </t>
  </si>
  <si>
    <t xml:space="preserve">AAMPS5179G                    </t>
  </si>
  <si>
    <t xml:space="preserve">SARABESWAR. R .                                                                                                                                       </t>
  </si>
  <si>
    <t xml:space="preserve">AAMPS7254C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</si>
  <si>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</si>
  <si>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</si>
  <si>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</si>
  <si>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</si>
  <si>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</si>
  <si>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</si>
  <si>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</si>
  <si>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</si>
  <si>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</si>
  <si>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</si>
  <si>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</si>
  <si>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</si>
  <si>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</si>
  <si>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</si>
  <si>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</si>
  <si>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</si>
  <si>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</si>
  <si>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</si>
  <si>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</si>
  <si>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</si>
  <si>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</si>
  <si>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</si>
  <si>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</si>
  <si>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</si>
  <si>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</si>
  <si>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BANK OF BARODA                                                                                                                                        </t>
  </si>
  <si>
    <t xml:space="preserve">AAACB1534F                    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</si>
  <si>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</si>
  <si>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</si>
  <si>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 xml:space="preserve">STATE BANK OF INDIA                                                                                                                                   </t>
  </si>
  <si>
    <t xml:space="preserve">AAACS8577K                    </t>
  </si>
  <si>
    <t xml:space="preserve">IDBI BANK LTD.                                                                                                                                        </t>
  </si>
  <si>
    <t xml:space="preserve">AABCI8842G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</si>
  <si>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</si>
  <si>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</si>
  <si>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</si>
  <si>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</si>
  <si>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</si>
  <si>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</si>
  <si>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</si>
  <si>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</si>
  <si>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</si>
  <si>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</si>
  <si>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</si>
  <si>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</si>
  <si>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VAKATI GOVINDA REDDY JANARTHANAM .                                                                                                                    </t>
  </si>
  <si>
    <t xml:space="preserve">AAFPJ8271P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</si>
  <si>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</si>
  <si>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</si>
  <si>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</si>
  <si>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</si>
  <si>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</si>
  <si>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</si>
  <si>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</si>
  <si>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</si>
  <si>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ICICI PRUDENTIAL LIFE INSURANCE COMPANY LIMITED                                                                                                       </t>
  </si>
  <si>
    <t xml:space="preserve">AAACI7351P                    </t>
  </si>
  <si>
    <t xml:space="preserve">UNIT TRUST OF INDIA INVESTMENT ADVISORY SERVICES LTD- A/C ASCENT INDIA FUND                                                                           </t>
  </si>
  <si>
    <t xml:space="preserve">AABTA4725B                    </t>
  </si>
  <si>
    <t xml:space="preserve">I E P F                                           </t>
  </si>
  <si>
    <t xml:space="preserve">FOREIGN CORPORATE BODIES                          </t>
  </si>
  <si>
    <t xml:space="preserve">EIF-COINVEST III                                                                                                                                      </t>
  </si>
  <si>
    <t xml:space="preserve">AABCE7051R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</si>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</sst>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9" sqref="A9:D14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2" t="s">
        <v>0</v>
      </c>
      <c r="B1" s="2"/>
      <c r="C1" s="2"/>
      <c r="D1" s="2"/>
    </row>
    <row r="3" spans="1:2" ht="15">
      <c r="A3" s="3" t="s">
        <v>1</v>
      </c>
      <c r="B3" t="s">
        <v>2</v>
      </c>
    </row>
    <row r="4" spans="1:2" ht="15">
      <c r="A4" s="3" t="s">
        <v>3</v>
      </c>
      <c r="B4" t="s">
        <v>4</v>
      </c>
    </row>
    <row r="5" spans="1:2" ht="15">
      <c r="A5" s="3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3" t="s">
        <v>9</v>
      </c>
      <c r="B8" t="s">
        <v>10</v>
      </c>
    </row>
    <row r="9" spans="1:4" ht="15">
      <c r="A9" s="4"/>
      <c r="B9" s="4" t="s">
        <v>11</v>
      </c>
      <c r="C9" s="4" t="s">
        <v>12</v>
      </c>
      <c r="D9" s="4" t="s">
        <v>13</v>
      </c>
    </row>
    <row r="10" spans="1:4" ht="15">
      <c r="A10" s="5" t="s">
        <v>14</v>
      </c>
      <c r="B10" s="4" t="s">
        <v>15</v>
      </c>
      <c r="C10" s="4"/>
      <c r="D10" s="4"/>
    </row>
    <row r="11" spans="1:4" ht="15">
      <c r="A11" s="5" t="s">
        <v>16</v>
      </c>
      <c r="B11" s="4" t="s">
        <v>17</v>
      </c>
      <c r="C11" s="4"/>
      <c r="D11" s="4"/>
    </row>
    <row r="12" spans="1:4" ht="15">
      <c r="A12" s="5" t="s">
        <v>18</v>
      </c>
      <c r="B12" s="4" t="s">
        <v>19</v>
      </c>
      <c r="C12" s="4"/>
      <c r="D12" s="4"/>
    </row>
    <row r="13" spans="1:4" ht="15">
      <c r="A13" s="5" t="s">
        <v>20</v>
      </c>
      <c r="B13" s="4" t="s">
        <v>21</v>
      </c>
      <c r="C13" s="4"/>
      <c r="D13" s="4"/>
    </row>
    <row r="14" spans="1:4" ht="15">
      <c r="A14" s="5" t="s">
        <v>22</v>
      </c>
      <c r="B14" s="4" t="s">
        <v>23</v>
      </c>
      <c r="C14" s="4"/>
      <c r="D14" s="4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3" t="s">
        <v>29</v>
      </c>
      <c r="B24" t="s">
        <v>30</v>
      </c>
    </row>
    <row r="25" s="6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"/>
      <c r="B1" s="1"/>
      <c r="C1" s="1"/>
      <c r="D1" s="1"/>
    </row>
    <row r="2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ht="1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ht="1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4" t="s">
        <v>67</v>
      </c>
      <c r="B9" s="4" t="s">
        <v>68</v>
      </c>
      <c r="C9" s="4">
        <v>2</v>
      </c>
      <c r="D9" s="4">
        <v>47113476</v>
      </c>
      <c r="E9" s="4">
        <v>0</v>
      </c>
      <c r="F9" s="4">
        <v>0</v>
      </c>
      <c r="G9" s="4">
        <v>47113476</v>
      </c>
      <c r="H9" s="15">
        <f>SUM(G9/398511188*100)</f>
        <v>11.822372224089227</v>
      </c>
      <c r="I9" s="4">
        <v>47113476</v>
      </c>
      <c r="J9" s="4">
        <v>0</v>
      </c>
      <c r="K9" s="4">
        <v>47113476</v>
      </c>
      <c r="L9" s="15">
        <f>SUM(K9/398511188*100)</f>
        <v>11.822372224089227</v>
      </c>
      <c r="M9" s="4">
        <v>0</v>
      </c>
      <c r="N9" s="15">
        <f>SUM((G9+M9)/398511188*100)</f>
        <v>11.822372224089227</v>
      </c>
      <c r="O9" s="4">
        <v>0</v>
      </c>
      <c r="P9" s="15">
        <f>SUM(O9/47113476*100)</f>
        <v>0</v>
      </c>
      <c r="Q9" s="4">
        <v>47113476</v>
      </c>
      <c r="R9" s="15">
        <f>SUM(Q9/47113476*100)</f>
        <v>100</v>
      </c>
      <c r="S9" s="4">
        <v>47113476</v>
      </c>
    </row>
    <row r="10" spans="1:19" ht="15">
      <c r="A10" s="4" t="s">
        <v>69</v>
      </c>
      <c r="B10" s="4" t="s">
        <v>70</v>
      </c>
      <c r="C10" s="4">
        <v>17119</v>
      </c>
      <c r="D10" s="4">
        <v>351397712</v>
      </c>
      <c r="E10" s="4">
        <v>0</v>
      </c>
      <c r="F10" s="4">
        <v>0</v>
      </c>
      <c r="G10" s="4">
        <v>351397712</v>
      </c>
      <c r="H10" s="15">
        <f>SUM(G10/398511188*100)</f>
        <v>88.17762777591078</v>
      </c>
      <c r="I10" s="4">
        <v>351397712</v>
      </c>
      <c r="J10" s="4">
        <v>0</v>
      </c>
      <c r="K10" s="4">
        <v>351397712</v>
      </c>
      <c r="L10" s="15">
        <f>SUM(K10/398511188*100)</f>
        <v>88.17762777591078</v>
      </c>
      <c r="M10" s="4">
        <v>0</v>
      </c>
      <c r="N10" s="15">
        <f>SUM((G10+M10)/398511188*100)</f>
        <v>88.17762777591078</v>
      </c>
      <c r="O10" s="4">
        <v>0</v>
      </c>
      <c r="P10" s="15">
        <f>SUM(O10/351397712*100)</f>
        <v>0</v>
      </c>
      <c r="Q10" s="4" t="s">
        <v>71</v>
      </c>
      <c r="R10" s="4" t="s">
        <v>71</v>
      </c>
      <c r="S10" s="4">
        <v>351048056</v>
      </c>
    </row>
    <row r="11" spans="1:19" ht="1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SUM(K12/398511188*100)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ht="1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SUM(G13/398511188*100)</f>
        <v>0</v>
      </c>
      <c r="I13" s="4">
        <v>0</v>
      </c>
      <c r="J13" s="4">
        <v>0</v>
      </c>
      <c r="K13" s="4">
        <v>0</v>
      </c>
      <c r="L13" s="15">
        <f>SUM(K13/398511188*100)</f>
        <v>0</v>
      </c>
      <c r="M13" s="4">
        <v>0</v>
      </c>
      <c r="N13" s="15">
        <f>SUM((G13+M13)/398511188*100)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ht="15">
      <c r="A15" s="11"/>
      <c r="B15" s="11" t="s">
        <v>78</v>
      </c>
      <c r="C15" s="11">
        <f>SUM(C9:C13)</f>
        <v>17121</v>
      </c>
      <c r="D15" s="11">
        <f>SUM(D9:D13)</f>
        <v>398511188</v>
      </c>
      <c r="E15" s="11">
        <f>SUM(E9:E13)</f>
        <v>0</v>
      </c>
      <c r="F15" s="11">
        <f>SUM(F9:F13)</f>
        <v>0</v>
      </c>
      <c r="G15" s="11">
        <f>SUM(G9:G13)</f>
        <v>398511188</v>
      </c>
      <c r="H15" s="16">
        <f>SUM(H9:H13)</f>
        <v>100</v>
      </c>
      <c r="I15" s="11">
        <f>SUM(I9:I13)</f>
        <v>398511188</v>
      </c>
      <c r="J15" s="11">
        <f>SUM(J9:J13)</f>
        <v>0</v>
      </c>
      <c r="K15" s="11">
        <f>SUM(K9:K13)</f>
        <v>398511188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47113476</v>
      </c>
      <c r="R15" s="16">
        <f>SUM(R9:R13)</f>
        <v>100</v>
      </c>
      <c r="S15" s="11">
        <f>SUM(S9:S13)</f>
        <v>398161532</v>
      </c>
    </row>
  </sheetData>
  <sheetProtection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3" sqref="A3:T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88</v>
      </c>
      <c r="C8" s="4"/>
      <c r="D8" s="4">
        <v>2</v>
      </c>
      <c r="E8" s="4">
        <v>47113476</v>
      </c>
      <c r="F8" s="4">
        <v>0</v>
      </c>
      <c r="G8" s="4">
        <v>0</v>
      </c>
      <c r="H8" s="4">
        <v>47113476</v>
      </c>
      <c r="I8" s="15">
        <f>SUM(H8/398511188*100)</f>
        <v>11.822372224089227</v>
      </c>
      <c r="J8" s="4">
        <v>47113476</v>
      </c>
      <c r="K8" s="4">
        <v>0</v>
      </c>
      <c r="L8" s="4">
        <f>+J8+K8</f>
        <v>47113476</v>
      </c>
      <c r="M8" s="15">
        <f>SUM(L8/398511188*100)</f>
        <v>11.822372224089227</v>
      </c>
      <c r="N8" s="4">
        <v>0</v>
      </c>
      <c r="O8" s="15">
        <f>SUM((H8+N8)/398511188*100)</f>
        <v>11.822372224089227</v>
      </c>
      <c r="P8" s="4">
        <v>0</v>
      </c>
      <c r="Q8" s="15">
        <v>0</v>
      </c>
      <c r="R8" s="4">
        <v>47113476</v>
      </c>
      <c r="S8" s="15">
        <f>SUM(R8/H8*100)</f>
        <v>100</v>
      </c>
      <c r="T8" s="4">
        <v>47113476</v>
      </c>
    </row>
    <row r="9" spans="1:20" ht="15">
      <c r="A9" s="4"/>
      <c r="B9" s="4" t="s">
        <v>89</v>
      </c>
      <c r="C9" s="4" t="s">
        <v>90</v>
      </c>
      <c r="D9" s="4">
        <v>1</v>
      </c>
      <c r="E9" s="4">
        <v>20816129</v>
      </c>
      <c r="F9" s="4">
        <v>0</v>
      </c>
      <c r="G9" s="4">
        <v>0</v>
      </c>
      <c r="H9" s="4">
        <v>20816129</v>
      </c>
      <c r="I9" s="15">
        <f>SUM(H9/398511188*100)</f>
        <v>5.223474177593227</v>
      </c>
      <c r="J9" s="4">
        <v>20816129</v>
      </c>
      <c r="K9" s="4">
        <v>0</v>
      </c>
      <c r="L9" s="4">
        <f>+J9+K9</f>
        <v>20816129</v>
      </c>
      <c r="M9" s="15">
        <f>SUM(L9/398511188*100)</f>
        <v>5.223474177593227</v>
      </c>
      <c r="N9" s="4">
        <v>0</v>
      </c>
      <c r="O9" s="15">
        <f>SUM((H9+N9)/398511188*100)</f>
        <v>5.223474177593227</v>
      </c>
      <c r="P9" s="4">
        <v>0</v>
      </c>
      <c r="Q9" s="15">
        <f>SUM(P9/H9*100)</f>
        <v>0</v>
      </c>
      <c r="R9" s="4">
        <v>20816129</v>
      </c>
      <c r="S9" s="15">
        <f>SUM(R9/H9*100)</f>
        <v>100</v>
      </c>
      <c r="T9" s="4">
        <v>20816129</v>
      </c>
    </row>
    <row r="10" spans="1:20" ht="15">
      <c r="A10" s="4"/>
      <c r="B10" s="4" t="s">
        <v>91</v>
      </c>
      <c r="C10" s="4" t="s">
        <v>92</v>
      </c>
      <c r="D10" s="4">
        <v>1</v>
      </c>
      <c r="E10" s="4">
        <v>26297347</v>
      </c>
      <c r="F10" s="4">
        <v>0</v>
      </c>
      <c r="G10" s="4">
        <v>0</v>
      </c>
      <c r="H10" s="4">
        <v>26297347</v>
      </c>
      <c r="I10" s="15">
        <f>SUM(H10/398511188*100)</f>
        <v>6.598898046495999</v>
      </c>
      <c r="J10" s="4">
        <v>26297347</v>
      </c>
      <c r="K10" s="4">
        <v>0</v>
      </c>
      <c r="L10" s="4">
        <f>+J10+K10</f>
        <v>26297347</v>
      </c>
      <c r="M10" s="15">
        <f>SUM(L10/398511188*100)</f>
        <v>6.598898046495999</v>
      </c>
      <c r="N10" s="4">
        <v>0</v>
      </c>
      <c r="O10" s="15">
        <f>SUM((H10+N10)/398511188*100)</f>
        <v>6.598898046495999</v>
      </c>
      <c r="P10" s="4">
        <v>0</v>
      </c>
      <c r="Q10" s="15">
        <f>SUM(P10/H10*100)</f>
        <v>0</v>
      </c>
      <c r="R10" s="4">
        <v>26297347</v>
      </c>
      <c r="S10" s="15">
        <f>SUM(R10/H10*100)</f>
        <v>100</v>
      </c>
      <c r="T10" s="4">
        <v>26297347</v>
      </c>
    </row>
    <row r="11" spans="1:20" ht="15">
      <c r="A11" s="4" t="s">
        <v>93</v>
      </c>
      <c r="B11" s="4" t="s">
        <v>94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>
        <v>0</v>
      </c>
      <c r="S11" s="15">
        <v>0</v>
      </c>
      <c r="T11" s="4">
        <v>0</v>
      </c>
    </row>
    <row r="12" spans="1:20" ht="15">
      <c r="A12" s="4" t="s">
        <v>95</v>
      </c>
      <c r="B12" s="4" t="s">
        <v>96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SUM(H12/398511188*100)</f>
        <v>0</v>
      </c>
      <c r="J12" s="4">
        <v>0</v>
      </c>
      <c r="K12" s="4">
        <v>0</v>
      </c>
      <c r="L12" s="4">
        <f>+J12+K12</f>
        <v>0</v>
      </c>
      <c r="M12" s="15">
        <f>SUM(L12/398511188*100)</f>
        <v>0</v>
      </c>
      <c r="N12" s="4">
        <v>0</v>
      </c>
      <c r="O12" s="15">
        <f>SUM((H12+N12)/398511188*100)</f>
        <v>0</v>
      </c>
      <c r="P12" s="4">
        <v>0</v>
      </c>
      <c r="Q12" s="15">
        <v>0</v>
      </c>
      <c r="R12" s="4">
        <v>0</v>
      </c>
      <c r="S12" s="15">
        <v>0</v>
      </c>
      <c r="T12" s="4">
        <v>0</v>
      </c>
    </row>
    <row r="13" spans="1:20" ht="15">
      <c r="A13" s="4" t="s">
        <v>97</v>
      </c>
      <c r="B13" s="4" t="s">
        <v>98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SUM(H13/398511188*100)</f>
        <v>0</v>
      </c>
      <c r="J13" s="4">
        <v>0</v>
      </c>
      <c r="K13" s="4">
        <v>0</v>
      </c>
      <c r="L13" s="4">
        <f>+J13+K13</f>
        <v>0</v>
      </c>
      <c r="M13" s="15">
        <f>SUM(L13/398511188*100)</f>
        <v>0</v>
      </c>
      <c r="N13" s="4">
        <v>0</v>
      </c>
      <c r="O13" s="15">
        <f>SUM((H13+N13)/398511188*100)</f>
        <v>0</v>
      </c>
      <c r="P13" s="4">
        <v>0</v>
      </c>
      <c r="Q13" s="15">
        <v>0</v>
      </c>
      <c r="R13" s="4">
        <v>0</v>
      </c>
      <c r="S13" s="15">
        <v>0</v>
      </c>
      <c r="T13" s="4">
        <v>0</v>
      </c>
    </row>
    <row r="14" spans="1:20" s="6" customFormat="1" ht="15">
      <c r="A14" s="11"/>
      <c r="B14" s="11" t="s">
        <v>99</v>
      </c>
      <c r="C14" s="11"/>
      <c r="D14" s="11">
        <f>+D8+D11+D12+D13</f>
        <v>2</v>
      </c>
      <c r="E14" s="11">
        <f>+E8+E11+E12+E13</f>
        <v>47113476</v>
      </c>
      <c r="F14" s="11">
        <f>+F8+F11+F12+F13</f>
        <v>0</v>
      </c>
      <c r="G14" s="11">
        <f>+G8+G11+G12+G13</f>
        <v>0</v>
      </c>
      <c r="H14" s="11">
        <f>+H8+H11+H12+H13</f>
        <v>47113476</v>
      </c>
      <c r="I14" s="16">
        <f>+I8+I11+I12+I13</f>
        <v>11.822372224089227</v>
      </c>
      <c r="J14" s="11">
        <f>+J8+J11+J12+J13</f>
        <v>47113476</v>
      </c>
      <c r="K14" s="11">
        <f>+K8+K11+K12+K13</f>
        <v>0</v>
      </c>
      <c r="L14" s="11">
        <f>+L8+L11+L12+L13</f>
        <v>47113476</v>
      </c>
      <c r="M14" s="16">
        <f>+M8+M11+M12+M13</f>
        <v>11.822372224089227</v>
      </c>
      <c r="N14" s="11">
        <f>+N8+N11+N12+N13</f>
        <v>0</v>
      </c>
      <c r="O14" s="16">
        <f>+O8+O11+O12+O13</f>
        <v>11.822372224089227</v>
      </c>
      <c r="P14" s="11">
        <f>+P8+P11+P12+P13</f>
        <v>0</v>
      </c>
      <c r="Q14" s="16">
        <v>0</v>
      </c>
      <c r="R14" s="11">
        <f>+R8+R11+R12+R13</f>
        <v>47113476</v>
      </c>
      <c r="S14" s="16">
        <f>SUM(R14/H14*100)</f>
        <v>100</v>
      </c>
      <c r="T14" s="11">
        <f>+T8+T11+T12+T13</f>
        <v>47113476</v>
      </c>
    </row>
    <row r="15" spans="1:20" ht="15">
      <c r="A15" s="5" t="s">
        <v>100</v>
      </c>
      <c r="B15" s="4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4" t="s">
        <v>87</v>
      </c>
      <c r="B16" s="4" t="s">
        <v>102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SUM(H16/398511188*100)</f>
        <v>0</v>
      </c>
      <c r="J16" s="4">
        <v>0</v>
      </c>
      <c r="K16" s="4">
        <v>0</v>
      </c>
      <c r="L16" s="4">
        <f>+J16+K16</f>
        <v>0</v>
      </c>
      <c r="M16" s="15">
        <f>SUM(L16/398511188*100)</f>
        <v>0</v>
      </c>
      <c r="N16" s="4">
        <v>0</v>
      </c>
      <c r="O16" s="15">
        <f>SUM((H16+N16)/398511188*100)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ht="15">
      <c r="A17" s="4" t="s">
        <v>93</v>
      </c>
      <c r="B17" s="4" t="s">
        <v>103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SUM(H17/398511188*100)</f>
        <v>0</v>
      </c>
      <c r="J17" s="4">
        <v>0</v>
      </c>
      <c r="K17" s="4">
        <v>0</v>
      </c>
      <c r="L17" s="4">
        <f>+J17+K17</f>
        <v>0</v>
      </c>
      <c r="M17" s="15">
        <f>SUM(L17/398511188*100)</f>
        <v>0</v>
      </c>
      <c r="N17" s="4">
        <v>0</v>
      </c>
      <c r="O17" s="15">
        <f>SUM((H17+N17)/398511188*100)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ht="15">
      <c r="A18" s="4" t="s">
        <v>95</v>
      </c>
      <c r="B18" s="4" t="s">
        <v>104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4" t="s">
        <v>97</v>
      </c>
      <c r="B20" s="4" t="s">
        <v>105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 t="s">
        <v>106</v>
      </c>
      <c r="B22" s="4" t="s">
        <v>107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" customFormat="1" ht="15">
      <c r="A24" s="11"/>
      <c r="B24" s="11" t="s">
        <v>108</v>
      </c>
      <c r="C24" s="11"/>
      <c r="D24" s="11">
        <f>+D16+D17+D18+D20+D22</f>
        <v>0</v>
      </c>
      <c r="E24" s="11">
        <f>+E16+E17+E18+E20+E22</f>
        <v>0</v>
      </c>
      <c r="F24" s="11">
        <f>+F16+F17+F18+F20+F22</f>
        <v>0</v>
      </c>
      <c r="G24" s="11">
        <f>+G16+G17+G18+G20+G22</f>
        <v>0</v>
      </c>
      <c r="H24" s="11">
        <f>+H16+H17+H18+H20+H22</f>
        <v>0</v>
      </c>
      <c r="I24" s="16">
        <f>+I16+I17+I18+I20+I22</f>
        <v>0</v>
      </c>
      <c r="J24" s="11">
        <f>+J16+J17+J18+J20+J22</f>
        <v>0</v>
      </c>
      <c r="K24" s="11">
        <f>+K16+K17+K18+K20+K22</f>
        <v>0</v>
      </c>
      <c r="L24" s="11">
        <f>+L16+L17+L18+L20+L22</f>
        <v>0</v>
      </c>
      <c r="M24" s="16">
        <f>+M16+M17+M18+M20+M22</f>
        <v>0</v>
      </c>
      <c r="N24" s="11">
        <f>+N16+N17+N18+N20+N22</f>
        <v>0</v>
      </c>
      <c r="O24" s="16">
        <f>+O16+O17+O18+O20+O22</f>
        <v>0</v>
      </c>
      <c r="P24" s="11">
        <f>+P16+P17+P18+P20+P22</f>
        <v>0</v>
      </c>
      <c r="Q24" s="16">
        <v>0</v>
      </c>
      <c r="R24" s="11">
        <f>+R16+R17+R18+R20+R22</f>
        <v>0</v>
      </c>
      <c r="S24" s="16">
        <f>+S16+S17+S18+S20+S22</f>
        <v>0</v>
      </c>
      <c r="T24" s="11">
        <f>+T16+T17+T18+T20+T22</f>
        <v>0</v>
      </c>
    </row>
    <row r="25" spans="1:20" s="6" customFormat="1" ht="15">
      <c r="A25" s="11"/>
      <c r="B25" s="11" t="s">
        <v>109</v>
      </c>
      <c r="C25" s="11"/>
      <c r="D25" s="11">
        <f>+(D14+D24)</f>
        <v>2</v>
      </c>
      <c r="E25" s="11">
        <f>+(E14+E24)</f>
        <v>47113476</v>
      </c>
      <c r="F25" s="11">
        <f>+(F14+F24)</f>
        <v>0</v>
      </c>
      <c r="G25" s="11">
        <f>+(G14+G24)</f>
        <v>0</v>
      </c>
      <c r="H25" s="11">
        <f>+(H14+H24)</f>
        <v>47113476</v>
      </c>
      <c r="I25" s="16">
        <f>+(I14+I24)</f>
        <v>11.822372224089227</v>
      </c>
      <c r="J25" s="11">
        <f>+(J14+J24)</f>
        <v>47113476</v>
      </c>
      <c r="K25" s="11">
        <f>+(K14+K24)</f>
        <v>0</v>
      </c>
      <c r="L25" s="11">
        <f>+(L14+L24)</f>
        <v>47113476</v>
      </c>
      <c r="M25" s="16">
        <f>+(M14+M24)</f>
        <v>11.822372224089227</v>
      </c>
      <c r="N25" s="11">
        <f>+(N14+N24)</f>
        <v>0</v>
      </c>
      <c r="O25" s="16">
        <f>+(O14+O24)</f>
        <v>11.822372224089227</v>
      </c>
      <c r="P25" s="11">
        <f>+(P14+P24)</f>
        <v>0</v>
      </c>
      <c r="Q25" s="16">
        <v>0</v>
      </c>
      <c r="R25" s="11">
        <f>+(R14+R24)</f>
        <v>47113476</v>
      </c>
      <c r="S25" s="16">
        <f>SUM(R25/H25*100)</f>
        <v>100</v>
      </c>
      <c r="T25" s="11">
        <f>+(T14+T24)</f>
        <v>47113476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3" sqref="A3:T44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110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112</v>
      </c>
      <c r="C8" s="4"/>
      <c r="D8" s="4">
        <v>1</v>
      </c>
      <c r="E8" s="4">
        <v>2334565</v>
      </c>
      <c r="F8" s="4">
        <v>0</v>
      </c>
      <c r="G8" s="4">
        <v>0</v>
      </c>
      <c r="H8" s="4">
        <v>2334565</v>
      </c>
      <c r="I8" s="15">
        <f>SUM(H8/398511188*100)</f>
        <v>0.5858216959268908</v>
      </c>
      <c r="J8" s="4">
        <v>2334565</v>
      </c>
      <c r="K8" s="4">
        <v>0</v>
      </c>
      <c r="L8" s="4">
        <f>+J8+K8</f>
        <v>2334565</v>
      </c>
      <c r="M8" s="15">
        <f>SUM(L8/398511188*100)</f>
        <v>0.5858216959268908</v>
      </c>
      <c r="N8" s="4">
        <v>0</v>
      </c>
      <c r="O8" s="15">
        <f>SUM((H8+N8)/398511188*100)</f>
        <v>0.5858216959268908</v>
      </c>
      <c r="P8" s="4">
        <v>0</v>
      </c>
      <c r="Q8" s="15">
        <v>0</v>
      </c>
      <c r="R8" s="4" t="s">
        <v>71</v>
      </c>
      <c r="S8" s="4" t="s">
        <v>71</v>
      </c>
      <c r="T8" s="4">
        <v>2334565</v>
      </c>
    </row>
    <row r="9" spans="1:20" ht="15">
      <c r="A9" s="4" t="s">
        <v>93</v>
      </c>
      <c r="B9" s="4" t="s">
        <v>113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SUM(H9/398511188*100)</f>
        <v>0</v>
      </c>
      <c r="J9" s="4">
        <v>0</v>
      </c>
      <c r="K9" s="4">
        <v>0</v>
      </c>
      <c r="L9" s="4">
        <f>+J9+K9</f>
        <v>0</v>
      </c>
      <c r="M9" s="15">
        <f>SUM(L9/398511188*100)</f>
        <v>0</v>
      </c>
      <c r="N9" s="4">
        <v>0</v>
      </c>
      <c r="O9" s="15">
        <f>SUM((H9+N9)/398511188*100)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</row>
    <row r="10" spans="1:20" ht="15">
      <c r="A10" s="4" t="s">
        <v>95</v>
      </c>
      <c r="B10" s="4" t="s">
        <v>114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SUM(H10/398511188*100)</f>
        <v>0</v>
      </c>
      <c r="J10" s="4">
        <v>0</v>
      </c>
      <c r="K10" s="4">
        <v>0</v>
      </c>
      <c r="L10" s="4">
        <f>+J10+K10</f>
        <v>0</v>
      </c>
      <c r="M10" s="15">
        <f>SUM(L10/398511188*100)</f>
        <v>0</v>
      </c>
      <c r="N10" s="4">
        <v>0</v>
      </c>
      <c r="O10" s="15">
        <f>SUM((H10+N10)/398511188*100)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ht="15">
      <c r="A11" s="4" t="s">
        <v>97</v>
      </c>
      <c r="B11" s="4" t="s">
        <v>115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ht="15">
      <c r="A12" s="4" t="s">
        <v>106</v>
      </c>
      <c r="B12" s="4" t="s">
        <v>116</v>
      </c>
      <c r="C12" s="4"/>
      <c r="D12" s="4">
        <v>6</v>
      </c>
      <c r="E12" s="4">
        <v>8780539</v>
      </c>
      <c r="F12" s="4">
        <v>0</v>
      </c>
      <c r="G12" s="4">
        <v>0</v>
      </c>
      <c r="H12" s="4">
        <v>8780539</v>
      </c>
      <c r="I12" s="15">
        <f>SUM(H12/398511188*100)</f>
        <v>2.203335631319842</v>
      </c>
      <c r="J12" s="4">
        <v>8780539</v>
      </c>
      <c r="K12" s="4">
        <v>0</v>
      </c>
      <c r="L12" s="4">
        <f>+J12+K12</f>
        <v>8780539</v>
      </c>
      <c r="M12" s="15">
        <f>SUM(L12/398511188*100)</f>
        <v>2.203335631319842</v>
      </c>
      <c r="N12" s="4">
        <v>0</v>
      </c>
      <c r="O12" s="15">
        <f>SUM((H12+N12)/398511188*100)</f>
        <v>2.203335631319842</v>
      </c>
      <c r="P12" s="4">
        <v>0</v>
      </c>
      <c r="Q12" s="15">
        <v>0</v>
      </c>
      <c r="R12" s="4" t="s">
        <v>71</v>
      </c>
      <c r="S12" s="4" t="s">
        <v>71</v>
      </c>
      <c r="T12" s="4">
        <v>8780539</v>
      </c>
    </row>
    <row r="13" spans="1:20" ht="15">
      <c r="A13" s="4" t="s">
        <v>117</v>
      </c>
      <c r="B13" s="4" t="s">
        <v>96</v>
      </c>
      <c r="C13" s="4"/>
      <c r="D13" s="4">
        <v>6</v>
      </c>
      <c r="E13" s="4">
        <v>231193188</v>
      </c>
      <c r="F13" s="4">
        <v>0</v>
      </c>
      <c r="G13" s="4">
        <v>0</v>
      </c>
      <c r="H13" s="4">
        <v>231193188</v>
      </c>
      <c r="I13" s="15">
        <f>SUM(H13/398511188*100)</f>
        <v>58.01422769591101</v>
      </c>
      <c r="J13" s="4">
        <v>231193188</v>
      </c>
      <c r="K13" s="4">
        <v>0</v>
      </c>
      <c r="L13" s="4">
        <f>+J13+K13</f>
        <v>231193188</v>
      </c>
      <c r="M13" s="15">
        <f>SUM(L13/398511188*100)</f>
        <v>58.01422769591101</v>
      </c>
      <c r="N13" s="4">
        <v>0</v>
      </c>
      <c r="O13" s="15">
        <f>SUM((H13+N13)/398511188*100)</f>
        <v>58.01422769591101</v>
      </c>
      <c r="P13" s="4">
        <v>0</v>
      </c>
      <c r="Q13" s="15">
        <v>0</v>
      </c>
      <c r="R13" s="4" t="s">
        <v>71</v>
      </c>
      <c r="S13" s="4" t="s">
        <v>71</v>
      </c>
      <c r="T13" s="4">
        <v>231193188</v>
      </c>
    </row>
    <row r="14" spans="1:20" ht="15">
      <c r="A14" s="4"/>
      <c r="B14" s="4" t="s">
        <v>118</v>
      </c>
      <c r="C14" s="4" t="s">
        <v>119</v>
      </c>
      <c r="D14" s="4">
        <v>1</v>
      </c>
      <c r="E14" s="4">
        <v>54539765</v>
      </c>
      <c r="F14" s="4">
        <v>0</v>
      </c>
      <c r="G14" s="4">
        <v>0</v>
      </c>
      <c r="H14" s="4">
        <v>54539765</v>
      </c>
      <c r="I14" s="15">
        <f>SUM(H14/398511188*100)</f>
        <v>13.685880507826544</v>
      </c>
      <c r="J14" s="4">
        <v>54539765</v>
      </c>
      <c r="K14" s="4">
        <v>0</v>
      </c>
      <c r="L14" s="4">
        <f>+J14+K14</f>
        <v>54539765</v>
      </c>
      <c r="M14" s="15">
        <f>SUM(L14/398511188*100)</f>
        <v>13.685880507826544</v>
      </c>
      <c r="N14" s="4">
        <v>0</v>
      </c>
      <c r="O14" s="15">
        <f>SUM((H14+N14)/398511188*100)</f>
        <v>13.685880507826544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54539765</v>
      </c>
    </row>
    <row r="15" spans="1:20" ht="15">
      <c r="A15" s="4"/>
      <c r="B15" s="4" t="s">
        <v>120</v>
      </c>
      <c r="C15" s="4" t="s">
        <v>121</v>
      </c>
      <c r="D15" s="4">
        <v>1</v>
      </c>
      <c r="E15" s="4">
        <v>42280045</v>
      </c>
      <c r="F15" s="4">
        <v>0</v>
      </c>
      <c r="G15" s="4">
        <v>0</v>
      </c>
      <c r="H15" s="4">
        <v>42280045</v>
      </c>
      <c r="I15" s="15">
        <f>SUM(H15/398511188*100)</f>
        <v>10.609500127760528</v>
      </c>
      <c r="J15" s="4">
        <v>42280045</v>
      </c>
      <c r="K15" s="4">
        <v>0</v>
      </c>
      <c r="L15" s="4">
        <f>+J15+K15</f>
        <v>42280045</v>
      </c>
      <c r="M15" s="15">
        <f>SUM(L15/398511188*100)</f>
        <v>10.609500127760528</v>
      </c>
      <c r="N15" s="4">
        <v>0</v>
      </c>
      <c r="O15" s="15">
        <f>SUM((H15+N15)/398511188*100)</f>
        <v>10.609500127760528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42280045</v>
      </c>
    </row>
    <row r="16" spans="1:20" ht="15">
      <c r="A16" s="4"/>
      <c r="B16" s="4" t="s">
        <v>122</v>
      </c>
      <c r="C16" s="4" t="s">
        <v>123</v>
      </c>
      <c r="D16" s="4">
        <v>1</v>
      </c>
      <c r="E16" s="4">
        <v>116949462</v>
      </c>
      <c r="F16" s="4">
        <v>0</v>
      </c>
      <c r="G16" s="4">
        <v>0</v>
      </c>
      <c r="H16" s="4">
        <v>116949462</v>
      </c>
      <c r="I16" s="15">
        <f>SUM(H16/398511188*100)</f>
        <v>29.346594404772397</v>
      </c>
      <c r="J16" s="4">
        <v>116949462</v>
      </c>
      <c r="K16" s="4">
        <v>0</v>
      </c>
      <c r="L16" s="4">
        <f>+J16+K16</f>
        <v>116949462</v>
      </c>
      <c r="M16" s="15">
        <f>SUM(L16/398511188*100)</f>
        <v>29.346594404772397</v>
      </c>
      <c r="N16" s="4">
        <v>0</v>
      </c>
      <c r="O16" s="15">
        <f>SUM((H16+N16)/398511188*100)</f>
        <v>29.346594404772397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116949462</v>
      </c>
    </row>
    <row r="17" spans="1:20" ht="15">
      <c r="A17" s="4"/>
      <c r="B17" s="4" t="s">
        <v>124</v>
      </c>
      <c r="C17" s="4" t="s">
        <v>125</v>
      </c>
      <c r="D17" s="4">
        <v>1</v>
      </c>
      <c r="E17" s="4">
        <v>17334101</v>
      </c>
      <c r="F17" s="4">
        <v>0</v>
      </c>
      <c r="G17" s="4">
        <v>0</v>
      </c>
      <c r="H17" s="4">
        <v>17334101</v>
      </c>
      <c r="I17" s="15">
        <f>SUM(H17/398511188*100)</f>
        <v>4.349715019795128</v>
      </c>
      <c r="J17" s="4">
        <v>17334101</v>
      </c>
      <c r="K17" s="4">
        <v>0</v>
      </c>
      <c r="L17" s="4">
        <f>+J17+K17</f>
        <v>17334101</v>
      </c>
      <c r="M17" s="15">
        <f>SUM(L17/398511188*100)</f>
        <v>4.349715019795128</v>
      </c>
      <c r="N17" s="4">
        <v>0</v>
      </c>
      <c r="O17" s="15">
        <f>SUM((H17+N17)/398511188*100)</f>
        <v>4.349715019795128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17334101</v>
      </c>
    </row>
    <row r="18" spans="1:20" ht="15">
      <c r="A18" s="4" t="s">
        <v>126</v>
      </c>
      <c r="B18" s="4" t="s">
        <v>127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 ht="15">
      <c r="A19" s="4" t="s">
        <v>128</v>
      </c>
      <c r="B19" s="4" t="s">
        <v>129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SUM(H19/398511188*100)</f>
        <v>0</v>
      </c>
      <c r="J19" s="4">
        <v>0</v>
      </c>
      <c r="K19" s="4">
        <v>0</v>
      </c>
      <c r="L19" s="4">
        <f>+J19+K19</f>
        <v>0</v>
      </c>
      <c r="M19" s="15">
        <f>SUM(L19/398511188*100)</f>
        <v>0</v>
      </c>
      <c r="N19" s="4">
        <v>0</v>
      </c>
      <c r="O19" s="15">
        <f>SUM((H19+N19)/398511188*100)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 ht="15">
      <c r="A20" s="4" t="s">
        <v>130</v>
      </c>
      <c r="B20" s="4" t="s">
        <v>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6" customFormat="1" ht="15">
      <c r="A21" s="11"/>
      <c r="B21" s="11" t="s">
        <v>131</v>
      </c>
      <c r="C21" s="11"/>
      <c r="D21" s="11">
        <f>+D8+D9+D10+D11+D12+D13+D18+D19</f>
        <v>13</v>
      </c>
      <c r="E21" s="11">
        <f>+E8+E9+E10+E11+E12+E13+E18+E19</f>
        <v>242308292</v>
      </c>
      <c r="F21" s="11">
        <f>+F8+F9+F10+F11+F12+F13+F18+F19</f>
        <v>0</v>
      </c>
      <c r="G21" s="11">
        <f>+G8+G9+G10+G11+G12+G13+G18+G19</f>
        <v>0</v>
      </c>
      <c r="H21" s="11">
        <f>+H8+H9+H10+H11+H12+H13+H18+H19</f>
        <v>242308292</v>
      </c>
      <c r="I21" s="16">
        <f>+I8+I9+I10+I11+I12+I13+I18+I19</f>
        <v>60.803385023157745</v>
      </c>
      <c r="J21" s="11">
        <f>+J8+J9+J10+J11+J12+J13+J18+J19</f>
        <v>242308292</v>
      </c>
      <c r="K21" s="11">
        <f>+K8+K9+K10+K11+K12+K13+K18+K19</f>
        <v>0</v>
      </c>
      <c r="L21" s="11">
        <f>+L8+L9+L10+L11+L12+L13+L18+L19</f>
        <v>242308292</v>
      </c>
      <c r="M21" s="16">
        <f>+M8+M9+M10+M11+M12+M13+M18+M19</f>
        <v>60.803385023157745</v>
      </c>
      <c r="N21" s="11">
        <f>+N8+N9+N10+N11+N12+N13+N18+N19</f>
        <v>0</v>
      </c>
      <c r="O21" s="16">
        <f>+O8+O9+O10+O11+O12+O13+O18+O19</f>
        <v>60.803385023157745</v>
      </c>
      <c r="P21" s="11">
        <f>+P8+P9+P10+P11+P12+P13+P18+P19</f>
        <v>0</v>
      </c>
      <c r="Q21" s="16">
        <v>0</v>
      </c>
      <c r="R21" s="11" t="s">
        <v>71</v>
      </c>
      <c r="S21" s="11" t="s">
        <v>71</v>
      </c>
      <c r="T21" s="11">
        <f>+T8+T9+T10+T11+T12+T13+T18+T19</f>
        <v>242308292</v>
      </c>
    </row>
    <row r="22" spans="1:20" ht="15">
      <c r="A22" s="5" t="s">
        <v>100</v>
      </c>
      <c r="B22" s="4" t="s">
        <v>132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 t="s">
        <v>71</v>
      </c>
      <c r="S22" s="4" t="s">
        <v>71</v>
      </c>
      <c r="T22" s="4">
        <v>0</v>
      </c>
    </row>
    <row r="23" spans="1:20" s="6" customFormat="1" ht="15">
      <c r="A23" s="11"/>
      <c r="B23" s="11" t="s">
        <v>133</v>
      </c>
      <c r="C23" s="11"/>
      <c r="D23" s="11">
        <f>+D22</f>
        <v>0</v>
      </c>
      <c r="E23" s="11">
        <f>+E22</f>
        <v>0</v>
      </c>
      <c r="F23" s="11">
        <f>+F22</f>
        <v>0</v>
      </c>
      <c r="G23" s="11">
        <f>+G22</f>
        <v>0</v>
      </c>
      <c r="H23" s="11">
        <f>+H22</f>
        <v>0</v>
      </c>
      <c r="I23" s="16">
        <f>+I22</f>
        <v>0</v>
      </c>
      <c r="J23" s="11">
        <f>+J22</f>
        <v>0</v>
      </c>
      <c r="K23" s="11">
        <f>+K22</f>
        <v>0</v>
      </c>
      <c r="L23" s="11">
        <f>+L22</f>
        <v>0</v>
      </c>
      <c r="M23" s="16">
        <f>+M22</f>
        <v>0</v>
      </c>
      <c r="N23" s="11">
        <f>+N22</f>
        <v>0</v>
      </c>
      <c r="O23" s="16">
        <f>+O22</f>
        <v>0</v>
      </c>
      <c r="P23" s="11">
        <f>+P22</f>
        <v>0</v>
      </c>
      <c r="Q23" s="16">
        <v>0</v>
      </c>
      <c r="R23" s="11" t="str">
        <f>+R22</f>
        <v>NA</v>
      </c>
      <c r="S23" s="11" t="str">
        <f>+S22</f>
        <v>NA</v>
      </c>
      <c r="T23" s="11">
        <f>+T22</f>
        <v>0</v>
      </c>
    </row>
    <row r="24" spans="1:20" ht="15">
      <c r="A24" s="5" t="s">
        <v>134</v>
      </c>
      <c r="B24" s="4" t="s">
        <v>135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5" t="s">
        <v>87</v>
      </c>
      <c r="B25" s="4" t="s">
        <v>136</v>
      </c>
      <c r="C25" s="4"/>
      <c r="D25" s="4">
        <v>16599</v>
      </c>
      <c r="E25" s="4">
        <v>30597073</v>
      </c>
      <c r="F25" s="4">
        <v>0</v>
      </c>
      <c r="G25" s="4">
        <v>0</v>
      </c>
      <c r="H25" s="4">
        <v>30597073</v>
      </c>
      <c r="I25" s="15">
        <f>SUM(H25/398511188*100)</f>
        <v>7.677845420992297</v>
      </c>
      <c r="J25" s="4">
        <v>30597073</v>
      </c>
      <c r="K25" s="4">
        <v>0</v>
      </c>
      <c r="L25" s="4">
        <f>+J25+K25</f>
        <v>30597073</v>
      </c>
      <c r="M25" s="15">
        <f>SUM(L25/398511188*100)</f>
        <v>7.677845420992297</v>
      </c>
      <c r="N25" s="4">
        <v>0</v>
      </c>
      <c r="O25" s="15">
        <f>SUM((H25+N25)/398511188*100)</f>
        <v>7.677845420992297</v>
      </c>
      <c r="P25" s="4"/>
      <c r="Q25" s="15">
        <v>0</v>
      </c>
      <c r="R25" s="4" t="s">
        <v>71</v>
      </c>
      <c r="S25" s="4" t="s">
        <v>71</v>
      </c>
      <c r="T25" s="4">
        <v>30396917</v>
      </c>
    </row>
    <row r="26" spans="1:20" ht="15">
      <c r="A26" s="4"/>
      <c r="B26" s="4" t="s">
        <v>137</v>
      </c>
      <c r="C26" s="4"/>
      <c r="D26" s="4">
        <v>98</v>
      </c>
      <c r="E26" s="4">
        <v>40169428</v>
      </c>
      <c r="F26" s="4">
        <v>0</v>
      </c>
      <c r="G26" s="4">
        <v>0</v>
      </c>
      <c r="H26" s="4">
        <v>40169428</v>
      </c>
      <c r="I26" s="15">
        <f>SUM(H26/398511188*100)</f>
        <v>10.079874595641215</v>
      </c>
      <c r="J26" s="4">
        <v>40169428</v>
      </c>
      <c r="K26" s="4">
        <v>0</v>
      </c>
      <c r="L26" s="4">
        <f>+J26+K26</f>
        <v>40169428</v>
      </c>
      <c r="M26" s="15">
        <f>SUM(L26/398511188*100)</f>
        <v>10.079874595641215</v>
      </c>
      <c r="N26" s="4">
        <v>0</v>
      </c>
      <c r="O26" s="15">
        <f>SUM((H26+N26)/398511188*100)</f>
        <v>10.079874595641215</v>
      </c>
      <c r="P26" s="4"/>
      <c r="Q26" s="15">
        <v>0</v>
      </c>
      <c r="R26" s="4" t="s">
        <v>71</v>
      </c>
      <c r="S26" s="4" t="s">
        <v>71</v>
      </c>
      <c r="T26" s="4">
        <v>40057428</v>
      </c>
    </row>
    <row r="27" spans="1:20" ht="15">
      <c r="A27" s="4"/>
      <c r="B27" s="4" t="s">
        <v>138</v>
      </c>
      <c r="C27" s="4" t="s">
        <v>139</v>
      </c>
      <c r="D27" s="4">
        <v>1</v>
      </c>
      <c r="E27" s="4">
        <v>4856990</v>
      </c>
      <c r="F27" s="4">
        <v>0</v>
      </c>
      <c r="G27" s="4">
        <v>0</v>
      </c>
      <c r="H27" s="4">
        <v>4856990</v>
      </c>
      <c r="I27" s="15">
        <f>SUM(H27/398511188*100)</f>
        <v>1.2187838500534143</v>
      </c>
      <c r="J27" s="4">
        <v>4856990</v>
      </c>
      <c r="K27" s="4">
        <v>0</v>
      </c>
      <c r="L27" s="4">
        <f>+J27+K27</f>
        <v>4856990</v>
      </c>
      <c r="M27" s="15">
        <f>SUM(L27/398511188*100)</f>
        <v>1.2187838500534143</v>
      </c>
      <c r="N27" s="4">
        <v>0</v>
      </c>
      <c r="O27" s="15">
        <f>SUM((H27+N27)/398511188*100)</f>
        <v>1.2187838500534143</v>
      </c>
      <c r="P27" s="4">
        <v>0</v>
      </c>
      <c r="Q27" s="15">
        <f>SUM(P27/H27*100)</f>
        <v>0</v>
      </c>
      <c r="R27" s="4" t="s">
        <v>71</v>
      </c>
      <c r="S27" s="4" t="s">
        <v>71</v>
      </c>
      <c r="T27" s="4">
        <v>4856990</v>
      </c>
    </row>
    <row r="28" spans="1:2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4" t="s">
        <v>93</v>
      </c>
      <c r="B29" s="4" t="s">
        <v>140</v>
      </c>
      <c r="C29" s="4"/>
      <c r="D29" s="4">
        <v>2</v>
      </c>
      <c r="E29" s="4">
        <v>1010</v>
      </c>
      <c r="F29" s="4">
        <v>0</v>
      </c>
      <c r="G29" s="4">
        <v>0</v>
      </c>
      <c r="H29" s="4">
        <v>1010</v>
      </c>
      <c r="I29" s="15">
        <f>SUM(H29/398511188*100)</f>
        <v>0.00025344332365393965</v>
      </c>
      <c r="J29" s="4">
        <v>1010</v>
      </c>
      <c r="K29" s="4">
        <v>0</v>
      </c>
      <c r="L29" s="4">
        <f>+J29+K29</f>
        <v>1010</v>
      </c>
      <c r="M29" s="15">
        <f>SUM(L29/398511188*100)</f>
        <v>0.00025344332365393965</v>
      </c>
      <c r="N29" s="4">
        <v>0</v>
      </c>
      <c r="O29" s="15">
        <f>SUM((H29+N29)/398511188*100)</f>
        <v>0.00025344332365393965</v>
      </c>
      <c r="P29" s="4">
        <v>0</v>
      </c>
      <c r="Q29" s="15">
        <v>0</v>
      </c>
      <c r="R29" s="4" t="s">
        <v>71</v>
      </c>
      <c r="S29" s="4" t="s">
        <v>71</v>
      </c>
      <c r="T29" s="4">
        <v>1010</v>
      </c>
    </row>
    <row r="30" spans="1:20" ht="15">
      <c r="A30" s="4" t="s">
        <v>95</v>
      </c>
      <c r="B30" s="4" t="s">
        <v>141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SUM(H30/398511188*100)</f>
        <v>0</v>
      </c>
      <c r="J30" s="4">
        <v>0</v>
      </c>
      <c r="K30" s="4">
        <v>0</v>
      </c>
      <c r="L30" s="4">
        <f>+J30+K30</f>
        <v>0</v>
      </c>
      <c r="M30" s="15">
        <f>SUM(L30/398511188*100)</f>
        <v>0</v>
      </c>
      <c r="N30" s="4">
        <v>0</v>
      </c>
      <c r="O30" s="15">
        <f>SUM((H30+N30)/398511188*100)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 ht="15">
      <c r="A31" s="4" t="s">
        <v>97</v>
      </c>
      <c r="B31" s="4" t="s">
        <v>142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SUM(H31/398511188*100)</f>
        <v>0</v>
      </c>
      <c r="J31" s="4">
        <v>0</v>
      </c>
      <c r="K31" s="4">
        <v>0</v>
      </c>
      <c r="L31" s="4">
        <f>+J31+K31</f>
        <v>0</v>
      </c>
      <c r="M31" s="15">
        <f>SUM(L31/398511188*100)</f>
        <v>0</v>
      </c>
      <c r="N31" s="4">
        <v>0</v>
      </c>
      <c r="O31" s="15">
        <f>SUM((H31+N31)/398511188*100)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 ht="15">
      <c r="A32" s="4" t="s">
        <v>106</v>
      </c>
      <c r="B32" s="4" t="s">
        <v>98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4"/>
      <c r="B33" s="4" t="s">
        <v>143</v>
      </c>
      <c r="C33" s="4"/>
      <c r="D33" s="4">
        <v>2</v>
      </c>
      <c r="E33" s="4">
        <v>861290</v>
      </c>
      <c r="F33" s="4">
        <v>0</v>
      </c>
      <c r="G33" s="4">
        <v>0</v>
      </c>
      <c r="H33" s="4">
        <v>861290</v>
      </c>
      <c r="I33" s="15">
        <f>SUM(H33/398511188*100)</f>
        <v>0.21612693092069474</v>
      </c>
      <c r="J33" s="4">
        <v>861290</v>
      </c>
      <c r="K33" s="4">
        <v>0</v>
      </c>
      <c r="L33" s="4">
        <f>+J33+K33</f>
        <v>861290</v>
      </c>
      <c r="M33" s="15">
        <f>SUM(L33/398511188*100)</f>
        <v>0.21612693092069474</v>
      </c>
      <c r="N33" s="4">
        <v>0</v>
      </c>
      <c r="O33" s="15">
        <f>SUM((H33+N33)/398511188*100)</f>
        <v>0.21612693092069474</v>
      </c>
      <c r="P33" s="4">
        <v>0</v>
      </c>
      <c r="Q33" s="15">
        <v>0</v>
      </c>
      <c r="R33" s="4" t="s">
        <v>71</v>
      </c>
      <c r="S33" s="4" t="s">
        <v>71</v>
      </c>
      <c r="T33" s="4">
        <v>861290</v>
      </c>
    </row>
    <row r="34" spans="1:20" ht="15">
      <c r="A34" s="4"/>
      <c r="B34" s="4" t="s">
        <v>144</v>
      </c>
      <c r="C34" s="4"/>
      <c r="D34" s="4">
        <v>128</v>
      </c>
      <c r="E34" s="4">
        <v>1422722</v>
      </c>
      <c r="F34" s="4">
        <v>0</v>
      </c>
      <c r="G34" s="4">
        <v>0</v>
      </c>
      <c r="H34" s="4">
        <v>1422722</v>
      </c>
      <c r="I34" s="15">
        <f>SUM(H34/398511188*100)</f>
        <v>0.3570092993223568</v>
      </c>
      <c r="J34" s="4">
        <v>1422722</v>
      </c>
      <c r="K34" s="4">
        <v>0</v>
      </c>
      <c r="L34" s="4">
        <f>+J34+K34</f>
        <v>1422722</v>
      </c>
      <c r="M34" s="15">
        <f>SUM(L34/398511188*100)</f>
        <v>0.3570092993223568</v>
      </c>
      <c r="N34" s="4">
        <v>0</v>
      </c>
      <c r="O34" s="15">
        <f>SUM((H34+N34)/398511188*100)</f>
        <v>0.3570092993223568</v>
      </c>
      <c r="P34" s="4">
        <v>0</v>
      </c>
      <c r="Q34" s="15">
        <v>0</v>
      </c>
      <c r="R34" s="4" t="s">
        <v>71</v>
      </c>
      <c r="S34" s="4" t="s">
        <v>71</v>
      </c>
      <c r="T34" s="4">
        <v>1422722</v>
      </c>
    </row>
    <row r="35" spans="1:20" ht="15">
      <c r="A35" s="4"/>
      <c r="B35" s="4" t="s">
        <v>145</v>
      </c>
      <c r="C35" s="4"/>
      <c r="D35" s="4">
        <v>8</v>
      </c>
      <c r="E35" s="4">
        <v>628419</v>
      </c>
      <c r="F35" s="4">
        <v>0</v>
      </c>
      <c r="G35" s="4">
        <v>0</v>
      </c>
      <c r="H35" s="4">
        <v>628419</v>
      </c>
      <c r="I35" s="15">
        <f>SUM(H35/398511188*100)</f>
        <v>0.1576916831755298</v>
      </c>
      <c r="J35" s="4">
        <v>628419</v>
      </c>
      <c r="K35" s="4">
        <v>0</v>
      </c>
      <c r="L35" s="4">
        <f>+J35+K35</f>
        <v>628419</v>
      </c>
      <c r="M35" s="15">
        <f>SUM(L35/398511188*100)</f>
        <v>0.1576916831755298</v>
      </c>
      <c r="N35" s="4">
        <v>0</v>
      </c>
      <c r="O35" s="15">
        <f>SUM((H35+N35)/398511188*100)</f>
        <v>0.1576916831755298</v>
      </c>
      <c r="P35" s="4">
        <v>0</v>
      </c>
      <c r="Q35" s="15">
        <v>0</v>
      </c>
      <c r="R35" s="4" t="s">
        <v>71</v>
      </c>
      <c r="S35" s="4" t="s">
        <v>71</v>
      </c>
      <c r="T35" s="4">
        <v>628419</v>
      </c>
    </row>
    <row r="36" spans="1:20" ht="15">
      <c r="A36" s="4"/>
      <c r="B36" s="4" t="s">
        <v>146</v>
      </c>
      <c r="C36" s="4"/>
      <c r="D36" s="4">
        <v>68</v>
      </c>
      <c r="E36" s="4">
        <v>915324</v>
      </c>
      <c r="F36" s="4">
        <v>0</v>
      </c>
      <c r="G36" s="4">
        <v>0</v>
      </c>
      <c r="H36" s="4">
        <v>915324</v>
      </c>
      <c r="I36" s="15">
        <f>SUM(H36/398511188*100)</f>
        <v>0.2296858978021967</v>
      </c>
      <c r="J36" s="4">
        <v>915324</v>
      </c>
      <c r="K36" s="4">
        <v>0</v>
      </c>
      <c r="L36" s="4">
        <f>+J36+K36</f>
        <v>915324</v>
      </c>
      <c r="M36" s="15">
        <f>SUM(L36/398511188*100)</f>
        <v>0.2296858978021967</v>
      </c>
      <c r="N36" s="4">
        <v>0</v>
      </c>
      <c r="O36" s="15">
        <f>SUM((H36+N36)/398511188*100)</f>
        <v>0.2296858978021967</v>
      </c>
      <c r="P36" s="4">
        <v>0</v>
      </c>
      <c r="Q36" s="15">
        <v>0</v>
      </c>
      <c r="R36" s="4" t="s">
        <v>71</v>
      </c>
      <c r="S36" s="4" t="s">
        <v>71</v>
      </c>
      <c r="T36" s="4">
        <v>915324</v>
      </c>
    </row>
    <row r="37" spans="1:20" ht="15">
      <c r="A37" s="4"/>
      <c r="B37" s="4" t="s">
        <v>147</v>
      </c>
      <c r="C37" s="4"/>
      <c r="D37" s="4">
        <v>199</v>
      </c>
      <c r="E37" s="4">
        <v>27329938</v>
      </c>
      <c r="F37" s="4">
        <v>0</v>
      </c>
      <c r="G37" s="4">
        <v>0</v>
      </c>
      <c r="H37" s="4">
        <v>27329938</v>
      </c>
      <c r="I37" s="15">
        <f>SUM(H37/398511188*100)</f>
        <v>6.858010219778321</v>
      </c>
      <c r="J37" s="4">
        <v>27329938</v>
      </c>
      <c r="K37" s="4">
        <v>0</v>
      </c>
      <c r="L37" s="4">
        <f>+J37+K37</f>
        <v>27329938</v>
      </c>
      <c r="M37" s="15">
        <f>SUM(L37/398511188*100)</f>
        <v>6.858010219778321</v>
      </c>
      <c r="N37" s="4">
        <v>0</v>
      </c>
      <c r="O37" s="15">
        <f>SUM((H37+N37)/398511188*100)</f>
        <v>6.858010219778321</v>
      </c>
      <c r="P37" s="4">
        <v>0</v>
      </c>
      <c r="Q37" s="15">
        <v>0</v>
      </c>
      <c r="R37" s="4" t="s">
        <v>71</v>
      </c>
      <c r="S37" s="4" t="s">
        <v>71</v>
      </c>
      <c r="T37" s="4">
        <v>27292438</v>
      </c>
    </row>
    <row r="38" spans="1:20" ht="15">
      <c r="A38" s="4"/>
      <c r="B38" s="4" t="s">
        <v>148</v>
      </c>
      <c r="C38" s="4" t="s">
        <v>149</v>
      </c>
      <c r="D38" s="4">
        <v>1</v>
      </c>
      <c r="E38" s="4">
        <v>8510779</v>
      </c>
      <c r="F38" s="4">
        <v>0</v>
      </c>
      <c r="G38" s="4">
        <v>0</v>
      </c>
      <c r="H38" s="4">
        <v>8510779</v>
      </c>
      <c r="I38" s="15">
        <f>SUM(H38/398511188*100)</f>
        <v>2.135643679845696</v>
      </c>
      <c r="J38" s="4">
        <v>8510779</v>
      </c>
      <c r="K38" s="4">
        <v>0</v>
      </c>
      <c r="L38" s="4">
        <f>+J38+K38</f>
        <v>8510779</v>
      </c>
      <c r="M38" s="15">
        <f>SUM(L38/398511188*100)</f>
        <v>2.135643679845696</v>
      </c>
      <c r="N38" s="4">
        <v>0</v>
      </c>
      <c r="O38" s="15">
        <f>SUM((H38+N38)/398511188*100)</f>
        <v>2.135643679845696</v>
      </c>
      <c r="P38" s="4">
        <v>0</v>
      </c>
      <c r="Q38" s="15">
        <f>SUM(P38/H38*100)</f>
        <v>0</v>
      </c>
      <c r="R38" s="4" t="s">
        <v>71</v>
      </c>
      <c r="S38" s="4" t="s">
        <v>71</v>
      </c>
      <c r="T38" s="4">
        <v>8510779</v>
      </c>
    </row>
    <row r="39" spans="1:20" ht="15">
      <c r="A39" s="4"/>
      <c r="B39" s="4" t="s">
        <v>150</v>
      </c>
      <c r="C39" s="4" t="s">
        <v>151</v>
      </c>
      <c r="D39" s="4">
        <v>1</v>
      </c>
      <c r="E39" s="4">
        <v>13022866</v>
      </c>
      <c r="F39" s="4">
        <v>0</v>
      </c>
      <c r="G39" s="4">
        <v>0</v>
      </c>
      <c r="H39" s="4">
        <v>13022866</v>
      </c>
      <c r="I39" s="15">
        <f>SUM(H39/398511188*100)</f>
        <v>3.2678796460790958</v>
      </c>
      <c r="J39" s="4">
        <v>13022866</v>
      </c>
      <c r="K39" s="4">
        <v>0</v>
      </c>
      <c r="L39" s="4">
        <f>+J39+K39</f>
        <v>13022866</v>
      </c>
      <c r="M39" s="15">
        <f>SUM(L39/398511188*100)</f>
        <v>3.2678796460790958</v>
      </c>
      <c r="N39" s="4">
        <v>0</v>
      </c>
      <c r="O39" s="15">
        <f>SUM((H39+N39)/398511188*100)</f>
        <v>3.2678796460790958</v>
      </c>
      <c r="P39" s="4">
        <v>0</v>
      </c>
      <c r="Q39" s="15">
        <f>SUM(P39/H39*100)</f>
        <v>0</v>
      </c>
      <c r="R39" s="4" t="s">
        <v>71</v>
      </c>
      <c r="S39" s="4" t="s">
        <v>71</v>
      </c>
      <c r="T39" s="4">
        <v>13022866</v>
      </c>
    </row>
    <row r="40" spans="1:20" ht="15">
      <c r="A40" s="4"/>
      <c r="B40" s="4" t="s">
        <v>152</v>
      </c>
      <c r="C40" s="4"/>
      <c r="D40" s="4">
        <v>1</v>
      </c>
      <c r="E40" s="4">
        <v>37494</v>
      </c>
      <c r="F40" s="4">
        <v>0</v>
      </c>
      <c r="G40" s="4">
        <v>0</v>
      </c>
      <c r="H40" s="4">
        <v>37494</v>
      </c>
      <c r="I40" s="15">
        <f>SUM(H40/398511188*100)</f>
        <v>0.009408518789188925</v>
      </c>
      <c r="J40" s="4">
        <v>37494</v>
      </c>
      <c r="K40" s="4">
        <v>0</v>
      </c>
      <c r="L40" s="4">
        <f>+J40+K40</f>
        <v>37494</v>
      </c>
      <c r="M40" s="15">
        <f>SUM(L40/398511188*100)</f>
        <v>0.009408518789188925</v>
      </c>
      <c r="N40" s="4">
        <v>0</v>
      </c>
      <c r="O40" s="15">
        <f>SUM((H40+N40)/398511188*100)</f>
        <v>0.009408518789188925</v>
      </c>
      <c r="P40" s="4">
        <v>0</v>
      </c>
      <c r="Q40" s="15">
        <v>0</v>
      </c>
      <c r="R40" s="4" t="s">
        <v>71</v>
      </c>
      <c r="S40" s="4" t="s">
        <v>71</v>
      </c>
      <c r="T40" s="4">
        <v>37494</v>
      </c>
    </row>
    <row r="41" spans="1:20" ht="15">
      <c r="A41" s="4"/>
      <c r="B41" s="4" t="s">
        <v>153</v>
      </c>
      <c r="C41" s="4"/>
      <c r="D41" s="4">
        <v>1</v>
      </c>
      <c r="E41" s="4">
        <v>7126722</v>
      </c>
      <c r="F41" s="4">
        <v>0</v>
      </c>
      <c r="G41" s="4">
        <v>0</v>
      </c>
      <c r="H41" s="4">
        <v>7126722</v>
      </c>
      <c r="I41" s="15">
        <f>SUM(H41/398511188*100)</f>
        <v>1.7883367430075765</v>
      </c>
      <c r="J41" s="4">
        <v>7126722</v>
      </c>
      <c r="K41" s="4">
        <v>0</v>
      </c>
      <c r="L41" s="4">
        <f>+J41+K41</f>
        <v>7126722</v>
      </c>
      <c r="M41" s="15">
        <f>SUM(L41/398511188*100)</f>
        <v>1.7883367430075765</v>
      </c>
      <c r="N41" s="4">
        <v>0</v>
      </c>
      <c r="O41" s="15">
        <f>SUM((H41+N41)/398511188*100)</f>
        <v>1.7883367430075765</v>
      </c>
      <c r="P41" s="4">
        <v>0</v>
      </c>
      <c r="Q41" s="15">
        <v>0</v>
      </c>
      <c r="R41" s="4" t="s">
        <v>71</v>
      </c>
      <c r="S41" s="4" t="s">
        <v>71</v>
      </c>
      <c r="T41" s="4">
        <v>7126722</v>
      </c>
    </row>
    <row r="42" spans="1:20" ht="15">
      <c r="A42" s="4"/>
      <c r="B42" s="4" t="s">
        <v>154</v>
      </c>
      <c r="C42" s="4" t="s">
        <v>155</v>
      </c>
      <c r="D42" s="4">
        <v>1</v>
      </c>
      <c r="E42" s="4">
        <v>7126722</v>
      </c>
      <c r="F42" s="4">
        <v>0</v>
      </c>
      <c r="G42" s="4">
        <v>0</v>
      </c>
      <c r="H42" s="4">
        <v>7126722</v>
      </c>
      <c r="I42" s="15">
        <f>SUM(H42/398511188*100)</f>
        <v>1.7883367430075765</v>
      </c>
      <c r="J42" s="4">
        <v>7126722</v>
      </c>
      <c r="K42" s="4">
        <v>0</v>
      </c>
      <c r="L42" s="4">
        <f>+J42+K42</f>
        <v>7126722</v>
      </c>
      <c r="M42" s="15">
        <f>SUM(L42/398511188*100)</f>
        <v>1.7883367430075765</v>
      </c>
      <c r="N42" s="4">
        <v>0</v>
      </c>
      <c r="O42" s="15">
        <f>SUM((H42+N42)/398511188*100)</f>
        <v>1.7883367430075765</v>
      </c>
      <c r="P42" s="4">
        <v>0</v>
      </c>
      <c r="Q42" s="15">
        <f>SUM(P42/H42*100)</f>
        <v>0</v>
      </c>
      <c r="R42" s="4" t="s">
        <v>71</v>
      </c>
      <c r="S42" s="4" t="s">
        <v>71</v>
      </c>
      <c r="T42" s="4">
        <v>7126722</v>
      </c>
    </row>
    <row r="43" spans="1:20" s="6" customFormat="1" ht="15">
      <c r="A43" s="11"/>
      <c r="B43" s="11" t="s">
        <v>156</v>
      </c>
      <c r="C43" s="11"/>
      <c r="D43" s="11">
        <f>+D25+D26+D29+D30+D31+D33+D34+D35+D36+D37+D40+D41</f>
        <v>17106</v>
      </c>
      <c r="E43" s="11">
        <f>+E25+E26+E29+E30+E31+E33+E34+E35+E36+E37+E40+E41</f>
        <v>109089420</v>
      </c>
      <c r="F43" s="11">
        <f>+F25+F26+F29+F30+F31+F33+F34+F35+F36+F37+F40+F41</f>
        <v>0</v>
      </c>
      <c r="G43" s="11">
        <f>+G25+G26+G29+G30+G31+G33+G34+G35+G36+G37+G40+G41</f>
        <v>0</v>
      </c>
      <c r="H43" s="11">
        <f>+H25+H26+H29+H30+H31+H33+H34+H35+H36+H37+H40+H41</f>
        <v>109089420</v>
      </c>
      <c r="I43" s="16">
        <f>+I25+I26+I29+I30+I31+I33+I34+I35+I36+I37+I40+I41</f>
        <v>27.37424275275303</v>
      </c>
      <c r="J43" s="11">
        <f>+J25+J26+J29+J30+J31+J33+J34+J35+J36+J37+J40+J41</f>
        <v>109089420</v>
      </c>
      <c r="K43" s="11">
        <f>+K25+K26+K29+K30+K31+K33+K34+K35+K36+K37+K40+K41</f>
        <v>0</v>
      </c>
      <c r="L43" s="11">
        <f>+L25+L26+L29+L30+L31+L33+L34+L35+L36+L37+L40+L41</f>
        <v>109089420</v>
      </c>
      <c r="M43" s="16">
        <f>+M25+M26+M29+M30+M31+M33+M34+M35+M36+M37+M40+M41</f>
        <v>27.37424275275303</v>
      </c>
      <c r="N43" s="11">
        <f>+N25+N26+N29+N30+N31+N33+N34+N35+N36+N37+N40+N41</f>
        <v>0</v>
      </c>
      <c r="O43" s="16">
        <f>+O25+O26+O29+O30+O31+O33+O34+O35+O36+O37+O40+O41</f>
        <v>27.37424275275303</v>
      </c>
      <c r="P43" s="11">
        <f>+P25+P26+P29+P30+P31+P33+P34+P35+P36+P37+P40+P41</f>
        <v>0</v>
      </c>
      <c r="Q43" s="16">
        <v>0</v>
      </c>
      <c r="R43" s="11"/>
      <c r="S43" s="11"/>
      <c r="T43" s="11">
        <f>+T25+T26+T29+T30+T31+T33+T34+T35+T36+T37+T40+T41</f>
        <v>108739764</v>
      </c>
    </row>
    <row r="44" spans="1:20" s="6" customFormat="1" ht="15">
      <c r="A44" s="11"/>
      <c r="B44" s="11" t="s">
        <v>157</v>
      </c>
      <c r="C44" s="11"/>
      <c r="D44" s="11">
        <f>+D21+D23+D43</f>
        <v>17119</v>
      </c>
      <c r="E44" s="11">
        <f>+E21+E23+E43</f>
        <v>351397712</v>
      </c>
      <c r="F44" s="11">
        <f>+F21+F23+F43</f>
        <v>0</v>
      </c>
      <c r="G44" s="11">
        <f>+G21+G23+G43</f>
        <v>0</v>
      </c>
      <c r="H44" s="11">
        <f>+H21+H23+H43</f>
        <v>351397712</v>
      </c>
      <c r="I44" s="16">
        <f>+I21+I23+I43</f>
        <v>88.17762777591078</v>
      </c>
      <c r="J44" s="11">
        <f>+J21+J23+J43</f>
        <v>351397712</v>
      </c>
      <c r="K44" s="11">
        <f>+K21+K23+K43</f>
        <v>0</v>
      </c>
      <c r="L44" s="11">
        <f>+L21+L23+L43</f>
        <v>351397712</v>
      </c>
      <c r="M44" s="16">
        <f>+M21+M23+M43</f>
        <v>88.17762777591078</v>
      </c>
      <c r="N44" s="11">
        <f>+N21+N23+N43</f>
        <v>0</v>
      </c>
      <c r="O44" s="16">
        <f>+O21+O23+O43</f>
        <v>88.17762777591078</v>
      </c>
      <c r="P44" s="11">
        <f>+P21+P23+P43</f>
        <v>0</v>
      </c>
      <c r="Q44" s="16">
        <v>0</v>
      </c>
      <c r="R44" s="11"/>
      <c r="S44" s="11"/>
      <c r="T44" s="11">
        <f>+T21+T23+T43</f>
        <v>351048056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158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159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SUM(H7/398511188*100)</f>
        <v>0</v>
      </c>
      <c r="J7" s="4">
        <v>0</v>
      </c>
      <c r="K7" s="4">
        <v>0</v>
      </c>
      <c r="L7" s="4">
        <f>+J7+K7</f>
        <v>0</v>
      </c>
      <c r="M7" s="15">
        <f>SUM(L7/398511188*100)</f>
        <v>0</v>
      </c>
      <c r="N7" s="4">
        <v>0</v>
      </c>
      <c r="O7" s="15">
        <f>SUM((H7+N7)/398511188*100)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ht="15">
      <c r="A8" s="5" t="s">
        <v>100</v>
      </c>
      <c r="B8" s="4" t="s">
        <v>160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SUM(H8/398511188*100)</f>
        <v>0</v>
      </c>
      <c r="J8" s="4">
        <v>0</v>
      </c>
      <c r="K8" s="4">
        <v>0</v>
      </c>
      <c r="L8" s="4">
        <f>+J8+K8</f>
        <v>0</v>
      </c>
      <c r="M8" s="15">
        <f>SUM(L8/398511188*100)</f>
        <v>0</v>
      </c>
      <c r="N8" s="4">
        <v>0</v>
      </c>
      <c r="O8" s="15">
        <f>SUM((H8+N8)/398511188*100)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ht="15">
      <c r="A10" s="11"/>
      <c r="B10" s="11" t="s">
        <v>161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7" customFormat="1" ht="15.75">
      <c r="A1" s="20" t="s">
        <v>162</v>
      </c>
      <c r="B1" s="20"/>
      <c r="C1" s="20"/>
      <c r="D1" s="20"/>
    </row>
    <row r="2" spans="1:4" ht="15">
      <c r="A2" s="4" t="s">
        <v>163</v>
      </c>
      <c r="B2" s="4" t="s">
        <v>164</v>
      </c>
      <c r="C2" s="4" t="s">
        <v>165</v>
      </c>
      <c r="D2" s="4" t="s">
        <v>166</v>
      </c>
    </row>
    <row r="3" spans="1:4" ht="15">
      <c r="A3" s="4"/>
      <c r="B3" s="4"/>
      <c r="C3" s="4"/>
      <c r="D3" s="4"/>
    </row>
    <row r="4" spans="1:4" s="6" customFormat="1" ht="15">
      <c r="A4" s="11" t="s">
        <v>78</v>
      </c>
      <c r="B4" s="11"/>
      <c r="C4" s="11">
        <f>SUM(C2:C3)</f>
        <v>0</v>
      </c>
      <c r="D4" s="11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2" width="50.7109375" style="0" customWidth="1"/>
  </cols>
  <sheetData>
    <row r="1" spans="1:2" s="7" customFormat="1" ht="15.75">
      <c r="A1" s="21" t="s">
        <v>167</v>
      </c>
      <c r="B1" s="21"/>
    </row>
    <row r="2" spans="1:2" ht="15">
      <c r="A2" s="4" t="s">
        <v>34</v>
      </c>
      <c r="B2" s="4" t="s">
        <v>165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chenreddy.reddeppa</dc:creator>
  <cp:keywords/>
  <dc:description/>
  <cp:lastModifiedBy>chenreddy.reddeppa</cp:lastModifiedBy>
  <dcterms:created xsi:type="dcterms:W3CDTF">2019-04-03T11:00:51Z</dcterms:created>
  <dcterms:modified xsi:type="dcterms:W3CDTF">2019-04-03T11:01:27Z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